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<sst xmlns="http://schemas.openxmlformats.org/spreadsheetml/2006/main" count="360" uniqueCount="212">
  <si>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</si>
  <si>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</si>
  <si>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</si>
  <si>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</si>
  <si>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</si>
  <si>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</si>
  <si>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</si>
  <si>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</si>
  <si>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</si>
  <si>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</si>
  <si>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</si>
  <si>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</si>
  <si>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</si>
  <si>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</si>
  <si>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</si>
  <si>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</si>
  <si>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</si>
  <si>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</si>
  <si>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</si>
  <si>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</si>
  <si>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</si>
  <si>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</si>
  <si>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</si>
  <si>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</si>
  <si>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</si>
  <si>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</si>
  <si>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</si>
  <si>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</si>
  <si>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</si>
  <si>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</si>
  <si>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</si>
  <si>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</si>
  <si>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</si>
  <si>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</si>
  <si>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</si>
  <si>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</si>
  <si>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</si>
  <si>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</si>
  <si>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</si>
  <si>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</si>
  <si>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</si>
  <si>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</si>
  <si>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</si>
  <si>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</si>
  <si>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</si>
  <si>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</si>
  <si>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</si>
  <si>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</si>
  <si>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</si>
  <si>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</si>
  <si>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</si>
  <si>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</si>
  <si>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</si>
  <si>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</si>
  <si>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</si>
  <si>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</si>
  <si>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</si>
  <si>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</si>
  <si>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</si>
  <si>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</si>
  <si>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</si>
  <si>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</si>
  <si>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</si>
  <si>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</si>
  <si>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</si>
  <si>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</si>
  <si>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</si>
  <si>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</si>
  <si>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</si>
  <si>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</si>
  <si>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</si>
  <si>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</si>
  <si>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</si>
  <si>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</si>
  <si>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</si>
  <si>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</si>
  <si>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</si>
  <si>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</si>
  <si>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</si>
  <si>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</si>
  <si>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</si>
  <si>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</si>
  <si>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</si>
  <si>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</si>
  <si>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</si>
  <si>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</si>
  <si>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</si>
  <si>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</si>
  <si>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</si>
  <si>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</si>
  <si>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</si>
  <si>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</si>
  <si>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</si>
  <si>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</si>
  <si>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</si>
  <si>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</si>
  <si>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</si>
  <si>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</si>
  <si>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</si>
  <si>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</si>
  <si>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</si>
  <si>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</si>
  <si>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</si>
  <si>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</si>
  <si>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</si>
  <si>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</si>
  <si>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</si>
  <si>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</si>
  <si>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</si>
  <si>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</si>
  <si>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</si>
  <si>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</si>
  <si>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</si>
  <si>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</si>
  <si>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</si>
  <si>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</si>
  <si>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</si>
  <si>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</si>
  <si>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</si>
  <si>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</si>
  <si>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</si>
  <si>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</si>
  <si>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</si>
  <si>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</si>
  <si>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</si>
  <si>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</si>
  <si>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</si>
  <si>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</si>
  <si>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</si>
  <si>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</si>
  <si>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</si>
  <si>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</si>
  <si>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</si>
  <si>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</si>
  <si>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</si>
  <si>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</si>
  <si>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</si>
  <si>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</si>
  <si>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</si>
  <si>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</si>
  <si>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</si>
  <si>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</si>
  <si>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</si>
  <si>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</si>
  <si>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</si>
  <si>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</si>
  <si>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</si>
  <si>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</si>
  <si>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</si>
  <si>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</si>
  <si>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</si>
  <si>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</si>
  <si>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</si>
  <si>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</si>
  <si>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</si>
  <si>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</si>
  <si>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</si>
  <si>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</si>
  <si>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</si>
  <si>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</si>
  <si>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</si>
  <si>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</si>
  <si>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</si>
  <si>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</si>
  <si>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</si>
  <si>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</si>
  <si>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</si>
  <si>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</si>
  <si>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</si>
  <si>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</si>
  <si>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</si>
  <si>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</si>
  <si>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</si>
  <si>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</si>
  <si>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</si>
  <si>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</si>
  <si>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</si>
  <si>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</si>
  <si>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</si>
  <si>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</si>
  <si>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</si>
  <si>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</si>
  <si>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</si>
  <si>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</si>
  <si>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</si>
  <si>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</si>
  <si>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</si>
  <si>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</si>
  <si>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</si>
  <si>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</si>
  <si>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</si>
  <si>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</si>
  <si>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</si>
  <si>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</si>
  <si>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</si>
  <si>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</si>
  <si>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</si>
  <si>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</si>
  <si>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</si>
  <si>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</si>
  <si>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</si>
  <si>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</si>
  <si>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</si>
  <si>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</si>
  <si>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</si>
  <si>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</si>
  <si>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</si>
  <si>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</si>
  <si>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</si>
  <si>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</si>
  <si>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</si>
  <si>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на  1 июля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</si>
</sst>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74">
      <selection activeCell="A1" sqref="A1:G174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7" t="s">
        <v>78</v>
      </c>
      <c r="D2" s="47"/>
      <c r="E2" s="47"/>
      <c r="F2" s="47"/>
      <c r="G2" s="47"/>
    </row>
    <row r="3" spans="1:7" ht="15.75">
      <c r="A3" s="39"/>
      <c r="B3" s="40"/>
      <c r="C3" s="43" t="s">
        <v>211</v>
      </c>
      <c r="D3" s="43"/>
      <c r="E3" s="44"/>
      <c r="F3" s="44"/>
      <c r="G3" s="44"/>
    </row>
    <row r="4" spans="1:7" ht="29.25" customHeight="1">
      <c r="A4" s="39" t="s">
        <v>34</v>
      </c>
      <c r="B4" s="40"/>
      <c r="C4" s="45" t="s">
        <v>154</v>
      </c>
      <c r="D4" s="45"/>
      <c r="E4" s="46"/>
      <c r="F4" s="46"/>
      <c r="G4" s="46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169409524.99</v>
      </c>
      <c r="F6" s="11">
        <f>F132</f>
        <v>0</v>
      </c>
      <c r="G6" s="11">
        <f>G7+G16+G21+G33+G42+G109+G112+G115+G125+G132+G136+G147+G156+G161+G170+G118+G30+G145+G12+G129</f>
        <v>36871464.17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3104243.64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1818843.04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1818843.04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1285400.6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1285400.6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1011650.54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527163.52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527163.52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484487.02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484487.02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2663515.26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184649.3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184649.3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2478865.96</v>
      </c>
      <c r="H26" s="2"/>
      <c r="IV26">
        <f>SUM(A26:IU26)</f>
        <v>7518868.46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2478865.96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250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250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250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864273.97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55764.1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55764.1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808509.87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808509.87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125301524.99000001</v>
      </c>
      <c r="F42" s="11"/>
      <c r="G42" s="11">
        <f>G43+G51+G71+G74+G77+G80+G84+G88+G95+G98+G107+G61</f>
        <v>18593973.1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209561.13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/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900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208186.13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475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3165000</v>
      </c>
      <c r="F51" s="11"/>
      <c r="G51" s="11">
        <f>G52+G53+G54+G55+G56+G57+G59+G60+G58</f>
        <v>1836107.54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141111.56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449000</v>
      </c>
      <c r="F54" s="14"/>
      <c r="G54" s="14">
        <v>288029.69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43100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330000</v>
      </c>
      <c r="F56" s="14"/>
      <c r="G56" s="14">
        <v>172552.52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1300000</v>
      </c>
      <c r="F57" s="14"/>
      <c r="G57" s="14">
        <v>867881.46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88000</v>
      </c>
      <c r="F58" s="14"/>
      <c r="G58" s="14">
        <v>27006.5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6180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290245.81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8000</v>
      </c>
      <c r="F61" s="11"/>
      <c r="G61" s="11">
        <f>G67</f>
        <v>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5000</v>
      </c>
      <c r="F67" s="14"/>
      <c r="G67" s="14"/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>
        <v>3000</v>
      </c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15842567</v>
      </c>
      <c r="F74" s="11"/>
      <c r="G74" s="11">
        <f>G75+G76</f>
        <v>5189399.66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15742567</v>
      </c>
      <c r="F75" s="14"/>
      <c r="G75" s="14">
        <v>5189399.66</v>
      </c>
      <c r="H75" s="2"/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3124957.99</v>
      </c>
      <c r="F77" s="11"/>
      <c r="G77" s="11">
        <f>G78+G79</f>
        <v>1723005.3800000001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14">
        <v>124957.99</v>
      </c>
      <c r="F78" s="14"/>
      <c r="G78" s="14">
        <v>70859.36</v>
      </c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14">
        <v>3000000</v>
      </c>
      <c r="F79" s="14"/>
      <c r="G79" s="14">
        <v>1652146.02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11">
        <f>E81+E82+E83</f>
        <v>2058000</v>
      </c>
      <c r="F80" s="11"/>
      <c r="G80" s="11">
        <f>G81+G82+G83</f>
        <v>24459.6</v>
      </c>
      <c r="H80" s="3"/>
    </row>
    <row r="81" spans="1:8" ht="17.25" customHeight="1">
      <c r="A81" s="12"/>
      <c r="B81" s="28" t="s">
        <v>102</v>
      </c>
      <c r="C81" s="13" t="s">
        <v>141</v>
      </c>
      <c r="D81" s="13"/>
      <c r="E81" s="14">
        <v>58000</v>
      </c>
      <c r="F81" s="14"/>
      <c r="G81" s="14"/>
      <c r="H81" s="2"/>
    </row>
    <row r="82" spans="1:8" ht="17.25" customHeight="1">
      <c r="A82" s="12"/>
      <c r="B82" s="28" t="s">
        <v>103</v>
      </c>
      <c r="C82" s="13" t="s">
        <v>143</v>
      </c>
      <c r="D82" s="13"/>
      <c r="E82" s="14">
        <v>2000000</v>
      </c>
      <c r="F82" s="14"/>
      <c r="G82" s="14">
        <v>24459.6</v>
      </c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14"/>
      <c r="F83" s="14"/>
      <c r="G83" s="14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2000000</v>
      </c>
      <c r="F84" s="11"/>
      <c r="G84" s="11">
        <f>G85+G86+G87</f>
        <v>517900.75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517900.75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/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92617000</v>
      </c>
      <c r="F88" s="11"/>
      <c r="G88" s="11">
        <f>G89+G90+G91+G92+G93+G94</f>
        <v>7199684.109999999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4871063.58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82056000</v>
      </c>
      <c r="F91" s="14"/>
      <c r="G91" s="14">
        <v>2003158.77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325461.76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6099000</v>
      </c>
      <c r="F98" s="11"/>
      <c r="G98" s="11">
        <f>G99+G101+G102+G103+G105+G106+G100+G104</f>
        <v>1893854.9300000002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28221.15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394243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3707000</v>
      </c>
      <c r="F102" s="14"/>
      <c r="G102" s="14">
        <v>594437.22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741373.48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82000</v>
      </c>
      <c r="F104" s="14"/>
      <c r="G104" s="14">
        <v>18283.85</v>
      </c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>
        <v>32658.94</v>
      </c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84637.29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361690.8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361690.8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>
        <v>361690.8</v>
      </c>
      <c r="H111" s="2"/>
    </row>
    <row r="112" spans="1:8" ht="38.25" customHeight="1">
      <c r="A112" s="12"/>
      <c r="B112" s="27" t="s">
        <v>190</v>
      </c>
      <c r="C112" s="10" t="s">
        <v>191</v>
      </c>
      <c r="D112" s="10"/>
      <c r="E112" s="11">
        <f>E113</f>
        <v>100000</v>
      </c>
      <c r="F112" s="11"/>
      <c r="G112" s="11">
        <f>G113</f>
        <v>50000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50000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50000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0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/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/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210</v>
      </c>
      <c r="C129" s="10" t="s">
        <v>188</v>
      </c>
      <c r="D129" s="13"/>
      <c r="E129" s="11">
        <f>E130</f>
        <v>60000</v>
      </c>
      <c r="F129" s="11"/>
      <c r="G129" s="11">
        <f>G130</f>
        <v>60000</v>
      </c>
      <c r="H129" s="2"/>
    </row>
    <row r="130" spans="1:8" ht="36.75" customHeight="1">
      <c r="A130" s="12"/>
      <c r="B130" s="28" t="s">
        <v>193</v>
      </c>
      <c r="C130" s="13" t="s">
        <v>189</v>
      </c>
      <c r="D130" s="13"/>
      <c r="E130" s="14">
        <f>E131</f>
        <v>60000</v>
      </c>
      <c r="F130" s="14"/>
      <c r="G130" s="14">
        <f>G131</f>
        <v>60000</v>
      </c>
      <c r="H130" s="2"/>
    </row>
    <row r="131" spans="1:8" ht="36.75" customHeight="1">
      <c r="A131" s="12"/>
      <c r="B131" s="28" t="s">
        <v>192</v>
      </c>
      <c r="C131" s="13" t="s">
        <v>188</v>
      </c>
      <c r="D131" s="13"/>
      <c r="E131" s="14">
        <v>60000</v>
      </c>
      <c r="F131" s="14"/>
      <c r="G131" s="14">
        <v>60000</v>
      </c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945000</v>
      </c>
      <c r="F132" s="11">
        <f>F133</f>
        <v>0</v>
      </c>
      <c r="G132" s="11">
        <f>G133</f>
        <v>421305.73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945000</v>
      </c>
      <c r="F133" s="14">
        <f>F135</f>
        <v>0</v>
      </c>
      <c r="G133" s="14">
        <f>G135</f>
        <v>421305.73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945000</v>
      </c>
      <c r="F135" s="14"/>
      <c r="G135" s="14">
        <v>421305.73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21487000</v>
      </c>
      <c r="F136" s="11"/>
      <c r="G136" s="11">
        <f>G139+G142+G137</f>
        <v>7317122.02</v>
      </c>
      <c r="H136" s="2"/>
    </row>
    <row r="137" spans="1:8" ht="45" customHeight="1">
      <c r="A137" s="12"/>
      <c r="B137" s="28" t="s">
        <v>195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194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21487000</v>
      </c>
      <c r="F142" s="14"/>
      <c r="G142" s="14">
        <f>G143</f>
        <v>7317122.02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21487000</v>
      </c>
      <c r="F143" s="14"/>
      <c r="G143" s="14">
        <v>7317122.02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4176000</v>
      </c>
      <c r="F144" s="11"/>
      <c r="G144" s="11">
        <f>G145</f>
        <v>2310608.5</v>
      </c>
      <c r="H144" s="2"/>
    </row>
    <row r="145" spans="1:8" ht="34.5" customHeight="1">
      <c r="A145" s="12"/>
      <c r="B145" s="28" t="s">
        <v>209</v>
      </c>
      <c r="C145" s="10" t="s">
        <v>16</v>
      </c>
      <c r="D145" s="10"/>
      <c r="E145" s="11">
        <f>E146</f>
        <v>4176000</v>
      </c>
      <c r="F145" s="11"/>
      <c r="G145" s="11">
        <f>G146</f>
        <v>2310608.5</v>
      </c>
      <c r="H145" s="2"/>
    </row>
    <row r="146" spans="1:8" ht="34.5" customHeight="1">
      <c r="A146" s="12"/>
      <c r="B146" s="28" t="s">
        <v>209</v>
      </c>
      <c r="C146" s="13" t="s">
        <v>146</v>
      </c>
      <c r="D146" s="13"/>
      <c r="E146" s="31">
        <v>4176000</v>
      </c>
      <c r="F146" s="31"/>
      <c r="G146" s="31">
        <v>2310608.5</v>
      </c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1000</v>
      </c>
      <c r="F147" s="11"/>
      <c r="G147" s="11">
        <f>G148+G150+G152+G154</f>
        <v>546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1000</v>
      </c>
      <c r="F154" s="14"/>
      <c r="G154" s="14">
        <f>G155</f>
        <v>546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>
        <v>1000</v>
      </c>
      <c r="F155" s="14"/>
      <c r="G155" s="14">
        <v>546</v>
      </c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114000</v>
      </c>
      <c r="F161" s="11"/>
      <c r="G161" s="11">
        <f>G164+G166+G162+G168</f>
        <v>112284.61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112000</v>
      </c>
      <c r="F164" s="14"/>
      <c r="G164" s="14">
        <f>G165</f>
        <v>111700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112000</v>
      </c>
      <c r="F165" s="14"/>
      <c r="G165" s="14">
        <v>111700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1000</v>
      </c>
      <c r="F166" s="14"/>
      <c r="G166" s="14">
        <f>G167</f>
        <v>3.5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>
        <v>1000</v>
      </c>
      <c r="F167" s="14"/>
      <c r="G167" s="14">
        <v>3.5</v>
      </c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1000</v>
      </c>
      <c r="F168" s="14"/>
      <c r="G168" s="14">
        <f>G169</f>
        <v>581.11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>
        <v>1000</v>
      </c>
      <c r="F169" s="14"/>
      <c r="G169" s="14">
        <v>581.11</v>
      </c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240000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240000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240000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85325524.99</v>
      </c>
      <c r="E173" s="33">
        <v>-11909000</v>
      </c>
      <c r="F173" s="34">
        <v>75104254.26</v>
      </c>
      <c r="G173" s="33">
        <v>80705865.71</v>
      </c>
      <c r="H173" s="3"/>
    </row>
    <row r="174" spans="1:7" ht="37.5" customHeight="1">
      <c r="A174" s="50" t="s">
        <v>160</v>
      </c>
      <c r="B174" s="51"/>
      <c r="C174" s="51"/>
      <c r="D174" s="17"/>
      <c r="E174" s="16" t="s">
        <v>34</v>
      </c>
      <c r="F174" s="16" t="s">
        <v>34</v>
      </c>
      <c r="G174" s="17"/>
    </row>
    <row r="175" spans="1:7" ht="93.75" customHeight="1">
      <c r="A175" s="50"/>
      <c r="B175" s="51"/>
      <c r="C175" s="51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5767758.9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250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1875924.51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169332.71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10595000</v>
      </c>
      <c r="F182" s="19"/>
      <c r="G182" s="19">
        <f>G101+G90+G54</f>
        <v>5553336.2700000005</v>
      </c>
    </row>
    <row r="183" spans="3:7" ht="12.75">
      <c r="C183">
        <v>224</v>
      </c>
      <c r="E183" s="20">
        <f>E55</f>
        <v>103000</v>
      </c>
      <c r="F183" s="20"/>
      <c r="G183" s="20">
        <f>G55</f>
        <v>43100</v>
      </c>
    </row>
    <row r="184" spans="3:7" ht="12.75">
      <c r="C184">
        <v>225</v>
      </c>
      <c r="E184" s="19">
        <f>E102+E91+E85+E81+E78+E75+E56+E46+E66</f>
        <v>104023524.99</v>
      </c>
      <c r="F184" s="19"/>
      <c r="G184" s="19">
        <f>G102+G91+G85+G81+G78+G75+G56+G46+G66</f>
        <v>8549208.28</v>
      </c>
    </row>
    <row r="185" spans="3:7" ht="12.75">
      <c r="C185">
        <v>226</v>
      </c>
      <c r="E185" s="19">
        <f>E103+E92+E86+E82+E76+E57+E47+E79+E67</f>
        <v>9035000</v>
      </c>
      <c r="F185" s="19"/>
      <c r="G185" s="19">
        <f>G103+G92+G86+G82+G79+G76+G57+G47+G67</f>
        <v>3819508.45</v>
      </c>
    </row>
    <row r="186" spans="3:7" ht="12.75">
      <c r="C186">
        <v>231</v>
      </c>
      <c r="E186" s="20">
        <f>E135</f>
        <v>945000</v>
      </c>
      <c r="F186" s="20"/>
      <c r="G186" s="20">
        <f>G135</f>
        <v>421305.73</v>
      </c>
    </row>
    <row r="187" spans="3:7" ht="12.75">
      <c r="C187">
        <v>241</v>
      </c>
      <c r="E187" s="20">
        <f>E143+E141+E138</f>
        <v>21487000</v>
      </c>
      <c r="F187" s="20"/>
      <c r="G187" s="20">
        <f>G143+G141+G138</f>
        <v>7317122.02</v>
      </c>
    </row>
    <row r="188" spans="3:7" ht="12.75">
      <c r="C188">
        <v>242</v>
      </c>
      <c r="E188" s="20">
        <f>E131</f>
        <v>60000</v>
      </c>
      <c r="F188" s="20"/>
      <c r="G188" s="20">
        <f>G131</f>
        <v>60000</v>
      </c>
    </row>
    <row r="189" spans="3:7" ht="12.75">
      <c r="C189">
        <v>290</v>
      </c>
      <c r="E189" s="19">
        <f>E172+E104+E58+E158+E160+E163+E165+E167+E155+E146+E169+E83+E48</f>
        <v>4701000</v>
      </c>
      <c r="F189" s="19"/>
      <c r="G189" s="19">
        <f>G172+G104+G58+G163+G165+G155+G146+G167+G158+G169+G83+G48</f>
        <v>2468729.46</v>
      </c>
    </row>
    <row r="190" spans="3:7" ht="12.75">
      <c r="C190">
        <v>310</v>
      </c>
      <c r="E190" s="19">
        <f>E117+E105+E93+E87+E59+E49+E120+E123</f>
        <v>305000</v>
      </c>
      <c r="F190" s="19"/>
      <c r="G190" s="19">
        <f>G124+G122+G120+G117+G105+G93+G87+G59+G49</f>
        <v>38838.94</v>
      </c>
    </row>
    <row r="191" spans="3:7" ht="12.75">
      <c r="C191">
        <v>340</v>
      </c>
      <c r="E191" s="19">
        <f>E106+E94+E60+E50+E70</f>
        <v>701000</v>
      </c>
      <c r="F191" s="19"/>
      <c r="G191" s="19">
        <f>G106+G94+G60+G50+G70</f>
        <v>375358.1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50000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361690.8</v>
      </c>
    </row>
    <row r="194" spans="5:7" ht="12.75">
      <c r="E194" s="19">
        <f>SUM(E177:E193)</f>
        <v>169409524.99</v>
      </c>
      <c r="F194" s="19"/>
      <c r="G194" s="19">
        <f>SUM(G177:G193)</f>
        <v>36871464.17</v>
      </c>
    </row>
    <row r="196" spans="4:6" ht="12.75">
      <c r="D196" t="s">
        <v>197</v>
      </c>
      <c r="F196" t="s">
        <v>198</v>
      </c>
    </row>
    <row r="197" spans="3:6" ht="12.75">
      <c r="C197" t="s">
        <v>196</v>
      </c>
      <c r="D197" s="19">
        <f>E21+E30+E33+E43+E51+E137+E157+E164</f>
        <v>10730000</v>
      </c>
      <c r="F197" s="20">
        <f>G21+G30+G33+G43+G51+G137+G164+G157</f>
        <v>5685407.899999999</v>
      </c>
    </row>
    <row r="198" spans="3:6" ht="12.75">
      <c r="C198" t="s">
        <v>199</v>
      </c>
      <c r="D198" s="19">
        <f>E10+E19+E61+E168</f>
        <v>2916000</v>
      </c>
      <c r="F198" s="19">
        <f>G10+G19+G61+G168</f>
        <v>1770468.7300000002</v>
      </c>
    </row>
    <row r="199" spans="3:6" ht="12.75">
      <c r="C199" t="s">
        <v>200</v>
      </c>
      <c r="D199" s="19">
        <f>E88+E142</f>
        <v>114104000</v>
      </c>
      <c r="F199" s="19">
        <f>G88+G142</f>
        <v>14516806.129999999</v>
      </c>
    </row>
    <row r="200" spans="3:6" ht="12.75">
      <c r="C200" t="s">
        <v>201</v>
      </c>
      <c r="D200" s="19">
        <f>E80+E115+E145</f>
        <v>6234000</v>
      </c>
      <c r="F200" s="19">
        <f>G115+G80+G145</f>
        <v>2335068.1</v>
      </c>
    </row>
    <row r="201" spans="3:6" ht="12.75">
      <c r="C201" t="s">
        <v>202</v>
      </c>
      <c r="D201" s="20">
        <f>E74</f>
        <v>15842567</v>
      </c>
      <c r="F201" s="20">
        <f>G74</f>
        <v>5189399.66</v>
      </c>
    </row>
    <row r="202" spans="3:6" ht="12.75">
      <c r="C202" t="s">
        <v>203</v>
      </c>
      <c r="D202" s="20">
        <f>E77</f>
        <v>3124957.99</v>
      </c>
      <c r="F202" s="20">
        <f>G77</f>
        <v>1723005.3800000001</v>
      </c>
    </row>
    <row r="203" spans="3:6" ht="12.75">
      <c r="C203" s="48" t="s">
        <v>204</v>
      </c>
      <c r="D203" s="49">
        <f>E8+E17+E98+E154+E166</f>
        <v>12413000</v>
      </c>
      <c r="F203" s="49">
        <f>G8+G17+G98+G154+G166</f>
        <v>4240410.99</v>
      </c>
    </row>
    <row r="204" spans="3:6" ht="0.75" customHeight="1">
      <c r="C204" s="48"/>
      <c r="D204" s="49"/>
      <c r="F204" s="49"/>
    </row>
    <row r="205" spans="3:6" ht="12.75">
      <c r="C205" t="s">
        <v>205</v>
      </c>
      <c r="D205" s="20">
        <f>E132</f>
        <v>945000</v>
      </c>
      <c r="F205" s="20">
        <f>G132</f>
        <v>421305.73</v>
      </c>
    </row>
    <row r="206" spans="3:6" ht="12.75">
      <c r="C206" t="s">
        <v>206</v>
      </c>
      <c r="D206" s="19">
        <f>E109+E112+E129</f>
        <v>860000</v>
      </c>
      <c r="F206" s="19">
        <f>G109+G112+G129</f>
        <v>471690.8</v>
      </c>
    </row>
    <row r="207" spans="3:6" ht="12.75">
      <c r="C207" t="s">
        <v>207</v>
      </c>
      <c r="D207" s="20">
        <f>E84</f>
        <v>2000000</v>
      </c>
      <c r="F207" s="20">
        <f>G84</f>
        <v>517900.75</v>
      </c>
    </row>
    <row r="208" spans="3:6" ht="12.75">
      <c r="C208" t="s">
        <v>208</v>
      </c>
      <c r="D208" s="20">
        <f>E170</f>
        <v>240000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169409524.99</v>
      </c>
      <c r="E210" s="37"/>
      <c r="F210" s="38">
        <f>SUM(F197:F209)</f>
        <v>36871464.169999994</v>
      </c>
    </row>
  </sheetData>
  <sheetProtection/>
  <mergeCells count="12">
    <mergeCell ref="C203:C204"/>
    <mergeCell ref="D203:D204"/>
    <mergeCell ref="F203:F204"/>
    <mergeCell ref="A174:C174"/>
    <mergeCell ref="A175:C175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2018-07-03T08:56:26Z</cp:lastPrinted>
  <dcterms:created xsi:type="dcterms:W3CDTF">2016-02-15T06:23:39Z</dcterms:created>
  <dcterms:modified xsi:type="dcterms:W3CDTF">2018-07-03T08:57:08Z</dcterms:modified>
  <cp:category/>
  <cp:version/>
  <cp:contentType/>
  <cp:contentStatus/>
</cp:coreProperties>
</file>